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A631797-F83A-4905-AE7D-F5CAE3A82F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4" i="1"/>
  <c r="O12" i="1" s="1"/>
  <c r="O16" i="1" l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H12" i="1"/>
  <c r="H16" i="1" s="1"/>
  <c r="G12" i="1"/>
  <c r="G16" i="1" s="1"/>
  <c r="G19" i="1" s="1"/>
  <c r="F12" i="1"/>
  <c r="F16" i="1" s="1"/>
  <c r="E12" i="1"/>
  <c r="E16" i="1" s="1"/>
  <c r="E19" i="1" s="1"/>
  <c r="M11" i="1"/>
  <c r="M10" i="1"/>
  <c r="M9" i="1"/>
  <c r="I16" i="1" l="1"/>
  <c r="I19" i="1" s="1"/>
  <c r="M19" i="1" s="1"/>
  <c r="N12" i="1"/>
  <c r="M12" i="1"/>
  <c r="F19" i="1"/>
  <c r="K19" i="1" s="1"/>
  <c r="K16" i="1"/>
  <c r="L16" i="1"/>
  <c r="H19" i="1"/>
  <c r="L19" i="1" s="1"/>
  <c r="M16" i="1"/>
  <c r="D13" i="1"/>
</calcChain>
</file>

<file path=xl/sharedStrings.xml><?xml version="1.0" encoding="utf-8"?>
<sst xmlns="http://schemas.openxmlformats.org/spreadsheetml/2006/main" count="84" uniqueCount="55">
  <si>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</si>
  <si>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</si>
  <si>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</si>
  <si>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</si>
  <si>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</si>
  <si>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</si>
  <si>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</si>
  <si>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</si>
  <si>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</si>
  <si>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</si>
  <si>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</si>
  <si>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</si>
  <si>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</si>
  <si>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</si>
  <si>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</si>
  <si>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</si>
  <si>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</si>
  <si>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</si>
  <si>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</si>
  <si>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</si>
  <si>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</si>
  <si>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</si>
  <si>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</si>
  <si>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</si>
  <si>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</si>
  <si>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</si>
  <si>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</si>
  <si>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</si>
  <si>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</si>
  <si>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</si>
  <si>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</si>
  <si>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</si>
  <si>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</si>
  <si>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</si>
  <si>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</si>
  <si>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</si>
  <si>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</si>
  <si>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Ira Haapanen</t>
  </si>
  <si>
    <t>6.</t>
  </si>
  <si>
    <t>UPV</t>
  </si>
  <si>
    <t>----</t>
  </si>
  <si>
    <t>5.</t>
  </si>
  <si>
    <t>10.</t>
  </si>
  <si>
    <t>1957</t>
  </si>
  <si>
    <t>UPV = Ulvilan Pesä-Veikot  (1957)</t>
  </si>
  <si>
    <t>ykkössarja</t>
  </si>
  <si>
    <t>4.  ottelu</t>
  </si>
  <si>
    <t>13.05. 1984  UPV - Roihu  11-14</t>
  </si>
  <si>
    <t>27.05. 1984  UPV - Kiri  11-15</t>
  </si>
  <si>
    <t xml:space="preserve">Lyöty </t>
  </si>
  <si>
    <t xml:space="preserve">Tuotu </t>
  </si>
  <si>
    <t>3.</t>
  </si>
  <si>
    <t>2.</t>
  </si>
  <si>
    <t>1.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</si>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</sst>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7" t="s">
        <v>37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1984</v>
      </c>
      <c r="C4" s="25" t="s">
        <v>38</v>
      </c>
      <c r="D4" s="27" t="s">
        <v>39</v>
      </c>
      <c r="E4" s="25">
        <v>18</v>
      </c>
      <c r="F4" s="25">
        <v>0</v>
      </c>
      <c r="G4" s="25">
        <v>11</v>
      </c>
      <c r="H4" s="39">
        <v>13</v>
      </c>
      <c r="I4" s="25">
        <v>47</v>
      </c>
      <c r="J4" s="25">
        <v>15</v>
      </c>
      <c r="K4" s="25">
        <v>10</v>
      </c>
      <c r="L4" s="25">
        <v>11</v>
      </c>
      <c r="M4" s="25">
        <v>11</v>
      </c>
      <c r="N4" s="60">
        <v>0.5714285714285714</v>
      </c>
      <c r="O4" s="23">
        <f>PRODUCT(I4/N4)</f>
        <v>82.25</v>
      </c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1985</v>
      </c>
      <c r="C5" s="25"/>
      <c r="D5" s="27"/>
      <c r="E5" s="25"/>
      <c r="F5" s="25"/>
      <c r="G5" s="25"/>
      <c r="H5" s="25"/>
      <c r="I5" s="25"/>
      <c r="J5" s="25"/>
      <c r="K5" s="25"/>
      <c r="L5" s="25"/>
      <c r="M5" s="25"/>
      <c r="N5" s="59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2">
        <v>1986</v>
      </c>
      <c r="C6" s="62" t="s">
        <v>51</v>
      </c>
      <c r="D6" s="63" t="s">
        <v>39</v>
      </c>
      <c r="E6" s="62"/>
      <c r="F6" s="64" t="s">
        <v>45</v>
      </c>
      <c r="G6" s="65"/>
      <c r="H6" s="66"/>
      <c r="I6" s="62"/>
      <c r="J6" s="62"/>
      <c r="K6" s="62"/>
      <c r="L6" s="62"/>
      <c r="M6" s="62"/>
      <c r="N6" s="67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2">
        <v>1987</v>
      </c>
      <c r="C7" s="66" t="s">
        <v>52</v>
      </c>
      <c r="D7" s="68" t="s">
        <v>39</v>
      </c>
      <c r="E7" s="62"/>
      <c r="F7" s="64" t="s">
        <v>45</v>
      </c>
      <c r="G7" s="65"/>
      <c r="H7" s="66"/>
      <c r="I7" s="62"/>
      <c r="J7" s="62"/>
      <c r="K7" s="62"/>
      <c r="L7" s="62"/>
      <c r="M7" s="62"/>
      <c r="N7" s="67"/>
      <c r="O7" s="23"/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2">
        <v>1988</v>
      </c>
      <c r="C8" s="62" t="s">
        <v>53</v>
      </c>
      <c r="D8" s="68" t="s">
        <v>39</v>
      </c>
      <c r="E8" s="62"/>
      <c r="F8" s="64" t="s">
        <v>45</v>
      </c>
      <c r="G8" s="65"/>
      <c r="H8" s="66"/>
      <c r="I8" s="62"/>
      <c r="J8" s="62"/>
      <c r="K8" s="62"/>
      <c r="L8" s="62"/>
      <c r="M8" s="62"/>
      <c r="N8" s="67"/>
      <c r="O8" s="23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1989</v>
      </c>
      <c r="C9" s="39" t="s">
        <v>38</v>
      </c>
      <c r="D9" s="37" t="s">
        <v>39</v>
      </c>
      <c r="E9" s="25">
        <v>18</v>
      </c>
      <c r="F9" s="25">
        <v>3</v>
      </c>
      <c r="G9" s="25">
        <v>15</v>
      </c>
      <c r="H9" s="25">
        <v>18</v>
      </c>
      <c r="I9" s="25">
        <v>84</v>
      </c>
      <c r="J9" s="25">
        <v>24</v>
      </c>
      <c r="K9" s="25">
        <v>23</v>
      </c>
      <c r="L9" s="25">
        <v>19</v>
      </c>
      <c r="M9" s="25">
        <f>PRODUCT(F9+G9)</f>
        <v>18</v>
      </c>
      <c r="N9" s="59" t="s">
        <v>40</v>
      </c>
      <c r="O9" s="23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1990</v>
      </c>
      <c r="C10" s="39" t="s">
        <v>41</v>
      </c>
      <c r="D10" s="37" t="s">
        <v>39</v>
      </c>
      <c r="E10" s="25">
        <v>22</v>
      </c>
      <c r="F10" s="25">
        <v>2</v>
      </c>
      <c r="G10" s="25">
        <v>19</v>
      </c>
      <c r="H10" s="25">
        <v>26</v>
      </c>
      <c r="I10" s="25">
        <v>84</v>
      </c>
      <c r="J10" s="25">
        <v>19</v>
      </c>
      <c r="K10" s="25">
        <v>28</v>
      </c>
      <c r="L10" s="25">
        <v>16</v>
      </c>
      <c r="M10" s="25">
        <f>SUM(F10+G10)</f>
        <v>21</v>
      </c>
      <c r="N10" s="60">
        <v>0.48</v>
      </c>
      <c r="O10" s="23">
        <f>PRODUCT(I10/N10)</f>
        <v>175</v>
      </c>
      <c r="P10" s="61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1991</v>
      </c>
      <c r="C11" s="39" t="s">
        <v>42</v>
      </c>
      <c r="D11" s="37" t="s">
        <v>39</v>
      </c>
      <c r="E11" s="25">
        <v>7</v>
      </c>
      <c r="F11" s="25">
        <v>1</v>
      </c>
      <c r="G11" s="25">
        <v>9</v>
      </c>
      <c r="H11" s="25">
        <v>7</v>
      </c>
      <c r="I11" s="25">
        <v>42</v>
      </c>
      <c r="J11" s="25">
        <v>6</v>
      </c>
      <c r="K11" s="25">
        <v>16</v>
      </c>
      <c r="L11" s="25">
        <v>10</v>
      </c>
      <c r="M11" s="25">
        <f>SUM(F11+G11)</f>
        <v>10</v>
      </c>
      <c r="N11" s="60">
        <v>0.7</v>
      </c>
      <c r="O11" s="23">
        <f>PRODUCT(I11/N11)</f>
        <v>60.000000000000007</v>
      </c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s="8" customFormat="1" ht="15" customHeight="1" x14ac:dyDescent="0.2">
      <c r="A12" s="1"/>
      <c r="B12" s="15" t="s">
        <v>9</v>
      </c>
      <c r="C12" s="16"/>
      <c r="D12" s="14"/>
      <c r="E12" s="17">
        <f t="shared" ref="E12:M12" si="0">SUM(E4:E11)</f>
        <v>65</v>
      </c>
      <c r="F12" s="17">
        <f t="shared" si="0"/>
        <v>6</v>
      </c>
      <c r="G12" s="17">
        <f t="shared" si="0"/>
        <v>54</v>
      </c>
      <c r="H12" s="17">
        <f t="shared" si="0"/>
        <v>64</v>
      </c>
      <c r="I12" s="17">
        <f t="shared" si="0"/>
        <v>257</v>
      </c>
      <c r="J12" s="17">
        <f t="shared" si="0"/>
        <v>64</v>
      </c>
      <c r="K12" s="17">
        <f t="shared" si="0"/>
        <v>77</v>
      </c>
      <c r="L12" s="17">
        <f t="shared" si="0"/>
        <v>56</v>
      </c>
      <c r="M12" s="17">
        <f t="shared" si="0"/>
        <v>60</v>
      </c>
      <c r="N12" s="29">
        <f>PRODUCT((I12-84)/O12)</f>
        <v>0.54531126871552404</v>
      </c>
      <c r="O12" s="30">
        <f>SUM(O4:O11)</f>
        <v>317.25</v>
      </c>
      <c r="P12" s="17">
        <f t="shared" ref="P12:AE12" si="1">SUM(P4:P11)</f>
        <v>0</v>
      </c>
      <c r="Q12" s="17">
        <f t="shared" si="1"/>
        <v>0</v>
      </c>
      <c r="R12" s="17">
        <f t="shared" si="1"/>
        <v>0</v>
      </c>
      <c r="S12" s="17">
        <f t="shared" si="1"/>
        <v>0</v>
      </c>
      <c r="T12" s="17">
        <f t="shared" si="1"/>
        <v>0</v>
      </c>
      <c r="U12" s="17">
        <f t="shared" si="1"/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7">
        <f t="shared" si="1"/>
        <v>0</v>
      </c>
      <c r="Z12" s="17">
        <f t="shared" si="1"/>
        <v>0</v>
      </c>
      <c r="AA12" s="17">
        <f t="shared" si="1"/>
        <v>0</v>
      </c>
      <c r="AB12" s="17">
        <f t="shared" si="1"/>
        <v>0</v>
      </c>
      <c r="AC12" s="17">
        <f t="shared" si="1"/>
        <v>0</v>
      </c>
      <c r="AD12" s="17">
        <f t="shared" si="1"/>
        <v>0</v>
      </c>
      <c r="AE12" s="17">
        <f t="shared" si="1"/>
        <v>0</v>
      </c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7" t="s">
        <v>2</v>
      </c>
      <c r="C13" s="31"/>
      <c r="D13" s="32">
        <f>SUM(F12:H12)+((I12-F12-G12)/3)+(E12/3)+(Z12*25)+(AA12*25)+(AB12*10)+(AC12*25)+(AD12*20)+(AE12*15)</f>
        <v>211.33333333333334</v>
      </c>
      <c r="E13" s="1"/>
      <c r="F13" s="1"/>
      <c r="G13" s="1"/>
      <c r="H13" s="1"/>
      <c r="I13" s="1"/>
      <c r="J13" s="1"/>
      <c r="K13" s="1"/>
      <c r="L13" s="1"/>
      <c r="M13" s="1"/>
      <c r="N13" s="3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4"/>
      <c r="AE13" s="1"/>
      <c r="AF13" s="22"/>
      <c r="AG13" s="7"/>
      <c r="AH13" s="7"/>
      <c r="AI13" s="7"/>
      <c r="AJ13" s="7"/>
      <c r="AK13" s="7"/>
    </row>
    <row r="14" spans="1:37" ht="15" customHeight="1" x14ac:dyDescent="0.25">
      <c r="A14" s="1"/>
      <c r="B14" s="1"/>
      <c r="C14" s="1"/>
      <c r="D14" s="23"/>
      <c r="E14" s="1"/>
      <c r="F14" s="1"/>
      <c r="G14" s="1"/>
      <c r="H14" s="1"/>
      <c r="I14" s="1"/>
      <c r="J14" s="1"/>
      <c r="K14" s="1"/>
      <c r="L14" s="1"/>
      <c r="M14" s="1"/>
      <c r="N14" s="33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  <c r="AG14" s="7"/>
      <c r="AH14" s="7"/>
      <c r="AI14" s="7"/>
      <c r="AJ14" s="7"/>
      <c r="AK14" s="7"/>
    </row>
    <row r="15" spans="1:37" ht="15" customHeight="1" x14ac:dyDescent="0.25">
      <c r="A15" s="1"/>
      <c r="B15" s="21" t="s">
        <v>16</v>
      </c>
      <c r="C15" s="36"/>
      <c r="D15" s="36"/>
      <c r="E15" s="17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"/>
      <c r="K15" s="17" t="s">
        <v>25</v>
      </c>
      <c r="L15" s="17" t="s">
        <v>26</v>
      </c>
      <c r="M15" s="17" t="s">
        <v>27</v>
      </c>
      <c r="N15" s="29" t="s">
        <v>34</v>
      </c>
      <c r="O15" s="23"/>
      <c r="P15" s="37" t="s">
        <v>54</v>
      </c>
      <c r="Q15" s="11"/>
      <c r="R15" s="11"/>
      <c r="S15" s="38"/>
      <c r="T15" s="38"/>
      <c r="U15" s="38"/>
      <c r="V15" s="38"/>
      <c r="W15" s="38"/>
      <c r="X15" s="11"/>
      <c r="Y15" s="11"/>
      <c r="Z15" s="11"/>
      <c r="AA15" s="10"/>
      <c r="AB15" s="11"/>
      <c r="AC15" s="11"/>
      <c r="AD15" s="11"/>
      <c r="AE15" s="11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37" t="s">
        <v>17</v>
      </c>
      <c r="C16" s="11"/>
      <c r="D16" s="40"/>
      <c r="E16" s="25">
        <f>PRODUCT(E12)</f>
        <v>65</v>
      </c>
      <c r="F16" s="25">
        <f>PRODUCT(F12)</f>
        <v>6</v>
      </c>
      <c r="G16" s="25">
        <f>PRODUCT(G12)</f>
        <v>54</v>
      </c>
      <c r="H16" s="25">
        <f>PRODUCT(H12)</f>
        <v>64</v>
      </c>
      <c r="I16" s="25">
        <f>PRODUCT(I12)</f>
        <v>257</v>
      </c>
      <c r="J16" s="1"/>
      <c r="K16" s="41">
        <f>PRODUCT((F16+G16)/E16)</f>
        <v>0.92307692307692313</v>
      </c>
      <c r="L16" s="41">
        <f>PRODUCT(H16/E16)</f>
        <v>0.98461538461538467</v>
      </c>
      <c r="M16" s="41">
        <f>PRODUCT(I16/E16)</f>
        <v>3.953846153846154</v>
      </c>
      <c r="N16" s="28">
        <v>0.54500000000000004</v>
      </c>
      <c r="O16" s="23">
        <f>PRODUCT(O12)</f>
        <v>317.25</v>
      </c>
      <c r="P16" s="69" t="s">
        <v>32</v>
      </c>
      <c r="Q16" s="70"/>
      <c r="R16" s="71" t="s">
        <v>47</v>
      </c>
      <c r="S16" s="71"/>
      <c r="T16" s="71"/>
      <c r="U16" s="71"/>
      <c r="V16" s="71"/>
      <c r="W16" s="71"/>
      <c r="X16" s="72"/>
      <c r="Y16" s="72" t="s">
        <v>35</v>
      </c>
      <c r="Z16" s="72"/>
      <c r="AA16" s="72"/>
      <c r="AB16" s="72"/>
      <c r="AC16" s="72"/>
      <c r="AD16" s="72"/>
      <c r="AE16" s="73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42" t="s">
        <v>18</v>
      </c>
      <c r="C17" s="43"/>
      <c r="D17" s="44"/>
      <c r="E17" s="25"/>
      <c r="F17" s="25"/>
      <c r="G17" s="25"/>
      <c r="H17" s="25"/>
      <c r="I17" s="25"/>
      <c r="J17" s="1"/>
      <c r="K17" s="41"/>
      <c r="L17" s="41"/>
      <c r="M17" s="41"/>
      <c r="N17" s="28"/>
      <c r="O17" s="23"/>
      <c r="P17" s="74" t="s">
        <v>49</v>
      </c>
      <c r="Q17" s="75"/>
      <c r="R17" s="76" t="s">
        <v>47</v>
      </c>
      <c r="S17" s="76"/>
      <c r="T17" s="76"/>
      <c r="U17" s="76"/>
      <c r="V17" s="76"/>
      <c r="W17" s="76"/>
      <c r="X17" s="77"/>
      <c r="Y17" s="77" t="s">
        <v>35</v>
      </c>
      <c r="Z17" s="77"/>
      <c r="AA17" s="77"/>
      <c r="AB17" s="77"/>
      <c r="AC17" s="77"/>
      <c r="AD17" s="77"/>
      <c r="AE17" s="78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45" t="s">
        <v>19</v>
      </c>
      <c r="C18" s="46"/>
      <c r="D18" s="47"/>
      <c r="E18" s="26"/>
      <c r="F18" s="26"/>
      <c r="G18" s="26"/>
      <c r="H18" s="26"/>
      <c r="I18" s="26"/>
      <c r="J18" s="1"/>
      <c r="K18" s="48"/>
      <c r="L18" s="48"/>
      <c r="M18" s="48"/>
      <c r="N18" s="49"/>
      <c r="O18" s="23"/>
      <c r="P18" s="74" t="s">
        <v>50</v>
      </c>
      <c r="Q18" s="75"/>
      <c r="R18" s="76" t="s">
        <v>48</v>
      </c>
      <c r="S18" s="76"/>
      <c r="T18" s="76"/>
      <c r="U18" s="76"/>
      <c r="V18" s="76"/>
      <c r="W18" s="76"/>
      <c r="X18" s="77"/>
      <c r="Y18" s="77" t="s">
        <v>46</v>
      </c>
      <c r="Z18" s="77"/>
      <c r="AA18" s="77"/>
      <c r="AB18" s="77"/>
      <c r="AC18" s="77"/>
      <c r="AD18" s="77"/>
      <c r="AE18" s="78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50" t="s">
        <v>20</v>
      </c>
      <c r="C19" s="51"/>
      <c r="D19" s="52"/>
      <c r="E19" s="17">
        <f>SUM(E16:E18)</f>
        <v>65</v>
      </c>
      <c r="F19" s="17">
        <f>SUM(F16:F18)</f>
        <v>6</v>
      </c>
      <c r="G19" s="17">
        <f>SUM(G16:G18)</f>
        <v>54</v>
      </c>
      <c r="H19" s="17">
        <f>SUM(H16:H18)</f>
        <v>64</v>
      </c>
      <c r="I19" s="17">
        <f>SUM(I16:I18)</f>
        <v>257</v>
      </c>
      <c r="J19" s="1"/>
      <c r="K19" s="53">
        <f>PRODUCT((F19+G19)/E19)</f>
        <v>0.92307692307692313</v>
      </c>
      <c r="L19" s="53">
        <f>PRODUCT(H19/E19)</f>
        <v>0.98461538461538467</v>
      </c>
      <c r="M19" s="53">
        <f>PRODUCT(I19/E19)</f>
        <v>3.953846153846154</v>
      </c>
      <c r="N19" s="29">
        <v>0.54500000000000004</v>
      </c>
      <c r="O19" s="23">
        <f>SUM(O16:O18)</f>
        <v>317.25</v>
      </c>
      <c r="P19" s="79" t="s">
        <v>33</v>
      </c>
      <c r="Q19" s="80"/>
      <c r="R19" s="81"/>
      <c r="S19" s="81"/>
      <c r="T19" s="81"/>
      <c r="U19" s="81"/>
      <c r="V19" s="81"/>
      <c r="W19" s="81"/>
      <c r="X19" s="82"/>
      <c r="Y19" s="82"/>
      <c r="Z19" s="82"/>
      <c r="AA19" s="82"/>
      <c r="AB19" s="82"/>
      <c r="AC19" s="82"/>
      <c r="AD19" s="82"/>
      <c r="AE19" s="83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34"/>
      <c r="C20" s="34"/>
      <c r="D20" s="34"/>
      <c r="E20" s="34"/>
      <c r="F20" s="34"/>
      <c r="G20" s="34"/>
      <c r="H20" s="34"/>
      <c r="I20" s="34"/>
      <c r="J20" s="1"/>
      <c r="K20" s="34"/>
      <c r="L20" s="34"/>
      <c r="M20" s="34"/>
      <c r="N20" s="33"/>
      <c r="O20" s="23"/>
      <c r="P20" s="1"/>
      <c r="Q20" s="1"/>
      <c r="R20" s="1"/>
      <c r="S20" s="1"/>
      <c r="T20" s="23"/>
      <c r="U20" s="23"/>
      <c r="V20" s="54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 t="s">
        <v>36</v>
      </c>
      <c r="C21" s="1"/>
      <c r="D21" s="1" t="s">
        <v>44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s="5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s="56" customFormat="1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5"/>
      <c r="N25" s="55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6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5"/>
      <c r="N27" s="55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6" customFormat="1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55"/>
      <c r="N28" s="55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5"/>
      <c r="N29" s="55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6" customFormat="1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55"/>
      <c r="N30" s="55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6" customFormat="1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5"/>
      <c r="N31" s="55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6" customFormat="1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55"/>
      <c r="N32" s="55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6" customFormat="1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5"/>
      <c r="N33" s="55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6" customFormat="1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5"/>
      <c r="N34" s="55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6" customFormat="1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5"/>
      <c r="N35" s="55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6" customFormat="1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5"/>
      <c r="N36" s="55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6" customFormat="1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5"/>
      <c r="N37" s="55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6" customFormat="1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5"/>
      <c r="N38" s="55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6" customFormat="1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5"/>
      <c r="N39" s="55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6" customFormat="1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55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6" customFormat="1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5"/>
      <c r="N41" s="55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6" customFormat="1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5"/>
      <c r="N42" s="55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6" customFormat="1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5"/>
      <c r="N43" s="55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6" customFormat="1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5"/>
      <c r="N44" s="55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6" customFormat="1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5"/>
      <c r="N45" s="55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6" customFormat="1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5"/>
      <c r="N46" s="55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6" customFormat="1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5"/>
      <c r="N47" s="55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6" customFormat="1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5"/>
      <c r="N48" s="55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6" customFormat="1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5"/>
      <c r="N49" s="55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6" customFormat="1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5"/>
      <c r="N50" s="55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6" customFormat="1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5"/>
      <c r="N51" s="55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6" customFormat="1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5"/>
      <c r="N52" s="55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6" customFormat="1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5"/>
      <c r="N53" s="55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6" customFormat="1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5"/>
      <c r="N54" s="55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6" customFormat="1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5"/>
      <c r="N55" s="55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6" customFormat="1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5"/>
      <c r="N56" s="55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6" customFormat="1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5"/>
      <c r="N57" s="55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6" customFormat="1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5"/>
      <c r="N58" s="55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6" customFormat="1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55"/>
      <c r="N59" s="55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6" customFormat="1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55"/>
      <c r="N60" s="55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6" customFormat="1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55"/>
      <c r="N61" s="55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6" customFormat="1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55"/>
      <c r="N62" s="55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55"/>
      <c r="N63" s="55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7" ht="15" customHeight="1" x14ac:dyDescent="0.2"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55"/>
      <c r="N64" s="55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2024-12-04T08:20:09Z</dcterms:modified>
</cp:coreProperties>
</file>